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taelor.richards\Desktop\"/>
    </mc:Choice>
  </mc:AlternateContent>
  <bookViews>
    <workbookView xWindow="0" yWindow="0" windowWidth="14925" windowHeight="6810"/>
  </bookViews>
  <sheets>
    <sheet name="Protected Net Earnings Calc" sheetId="1" r:id="rId1"/>
  </sheets>
  <definedNames>
    <definedName name="ACC">'Protected Net Earnings Calc'!$C$5</definedName>
    <definedName name="Child_Support">'Protected Net Earnings Calc'!$C$9</definedName>
    <definedName name="Child_Support_this_pay">'Protected Net Earnings Calc'!$E$9</definedName>
    <definedName name="Ded_1">'Protected Net Earnings Calc'!$C$10</definedName>
    <definedName name="Ded_1_this_pay">'Protected Net Earnings Calc'!$E$10</definedName>
    <definedName name="Ded_2">'Protected Net Earnings Calc'!$C$11</definedName>
    <definedName name="Ded_2_this_pay">'Protected Net Earnings Calc'!$E$11</definedName>
    <definedName name="Ded_3">'Protected Net Earnings Calc'!$C$12</definedName>
    <definedName name="Ded_3_this_pay">'Protected Net Earnings Calc'!$E$12</definedName>
    <definedName name="Ded_4">'Protected Net Earnings Calc'!$C$13</definedName>
    <definedName name="Ded_4_this_pay">'Protected Net Earnings Calc'!$E$13</definedName>
    <definedName name="Ded_5">'Protected Net Earnings Calc'!$C$14</definedName>
    <definedName name="Ded_5_this_pay">'Protected Net Earnings Calc'!$E$14</definedName>
    <definedName name="Gross_Pay">Gross_Pay_Dummy[Values]</definedName>
    <definedName name="Max_PNE">Net_Pay-PNE</definedName>
    <definedName name="Net_Pay">Gross_Pay-PAYE+ACC</definedName>
    <definedName name="PAYE">'Protected Net Earnings Calc'!$C$4</definedName>
    <definedName name="PNE">((Gross_Pay - PAYE) + ACC)*0.6</definedName>
    <definedName name="Sum_Ded">(Ded_1+Ded_2+Ded_3+Ded_4+Ded_5)</definedName>
  </definedNames>
  <calcPr calcId="171027"/>
</workbook>
</file>

<file path=xl/calcChain.xml><?xml version="1.0" encoding="utf-8"?>
<calcChain xmlns="http://schemas.openxmlformats.org/spreadsheetml/2006/main">
  <c r="C5" i="1" l="1"/>
  <c r="C17" i="1" s="1"/>
  <c r="C18" i="1" s="1"/>
  <c r="C16" i="1" l="1"/>
  <c r="C6" i="1"/>
  <c r="E9" i="1"/>
  <c r="E10" i="1" l="1"/>
  <c r="E11" i="1" s="1"/>
  <c r="E12" i="1" l="1"/>
  <c r="E13" i="1" s="1"/>
  <c r="E14" i="1" l="1"/>
</calcChain>
</file>

<file path=xl/sharedStrings.xml><?xml version="1.0" encoding="utf-8"?>
<sst xmlns="http://schemas.openxmlformats.org/spreadsheetml/2006/main" count="29" uniqueCount="29">
  <si>
    <t>Protected Net Earnings
Calculator</t>
  </si>
  <si>
    <t>Salary</t>
  </si>
  <si>
    <t>Values</t>
  </si>
  <si>
    <t>PAYE</t>
  </si>
  <si>
    <t>Deductions</t>
  </si>
  <si>
    <t>Amount</t>
  </si>
  <si>
    <t>Deduction #1</t>
  </si>
  <si>
    <t>Deduction #2</t>
  </si>
  <si>
    <t>Deduction #3</t>
  </si>
  <si>
    <t>Deduction #4</t>
  </si>
  <si>
    <t>Deduction #5</t>
  </si>
  <si>
    <t>Gross pay</t>
  </si>
  <si>
    <t>ACC earner's levy</t>
  </si>
  <si>
    <t>Child support</t>
  </si>
  <si>
    <t>Total child suport deduction</t>
  </si>
  <si>
    <t>When to use this calculator</t>
  </si>
  <si>
    <t>up to more than 40% of an employee’s net pay.</t>
  </si>
  <si>
    <r>
      <t xml:space="preserve">When this happens, use this calculator to work out the total </t>
    </r>
    <r>
      <rPr>
        <b/>
        <sz val="11"/>
        <color rgb="FF000000"/>
        <rFont val="Arial"/>
        <family val="2"/>
        <scheme val="minor"/>
      </rPr>
      <t xml:space="preserve">statutory </t>
    </r>
    <r>
      <rPr>
        <sz val="11"/>
        <color rgb="FF000000"/>
        <rFont val="Arial"/>
        <family val="2"/>
        <scheme val="minor"/>
      </rPr>
      <t>deductions (child support</t>
    </r>
  </si>
  <si>
    <t>and attachment orders) you will need to make for this employee’s pay.</t>
  </si>
  <si>
    <t>If your employee’s pay changes from pay run to pay run, you’ll need to redo this calculation</t>
  </si>
  <si>
    <t>each time you get the warning in Ace Payroll.</t>
  </si>
  <si>
    <t>For each employee you will need</t>
  </si>
  <si>
    <t xml:space="preserve">Total other deductions </t>
  </si>
  <si>
    <t>Ace Payroll warns you if the total deductions (statutory and voluntary) for an employee add</t>
  </si>
  <si>
    <t>This pay</t>
  </si>
  <si>
    <t>Total earnings after PAYE
(excl. ACC earner's levy)</t>
  </si>
  <si>
    <t>Protected net earnings</t>
  </si>
  <si>
    <t>Their gross pay and the PAYE calculated for that gross pay.</t>
  </si>
  <si>
    <r>
      <t xml:space="preserve">You can find these figures in the </t>
    </r>
    <r>
      <rPr>
        <b/>
        <sz val="11"/>
        <color rgb="FF000000"/>
        <rFont val="Arial"/>
        <family val="2"/>
        <scheme val="minor"/>
      </rPr>
      <t xml:space="preserve">Calculate Pays </t>
    </r>
    <r>
      <rPr>
        <sz val="11"/>
        <color rgb="FF000000"/>
        <rFont val="Arial"/>
        <family val="2"/>
        <scheme val="minor"/>
      </rPr>
      <t>screen in Ace Payroll.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</si>
</sst>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_);\(&quot;$&quot;#,##0.00\)"/>
    <numFmt numFmtId="165" formatCode="&quot;$&quot;#,##0.00_);[Red]\(&quot;$&quot;#,##0.00\)"/>
    <numFmt numFmtId="166" formatCode="&quot;$&quot;#,##0"/>
    <numFmt numFmtId="167" formatCode="&quot;$&quot;#,##0.00"/>
    <numFmt numFmtId="168" formatCode="&quot;$&quot;#,##0.00;[Red]&quot;$&quot;#,##0.00"/>
  </numFmts>
  <fonts count="14" x14ac:knownFonts="1">
    <font>
      <sz val="11"/>
      <name val="Arial"/>
      <family val="2"/>
      <scheme val="minor"/>
    </font>
    <font>
      <sz val="8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6"/>
      <color theme="9" tint="-0.24994659260841701"/>
      <name val="Arial"/>
      <family val="2"/>
      <scheme val="major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2"/>
      <name val="Arial"/>
      <family val="2"/>
      <scheme val="minor"/>
    </font>
    <font>
      <sz val="24"/>
      <color theme="9" tint="-0.24994659260841701"/>
      <name val="Arial"/>
      <family val="2"/>
      <scheme val="maj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2"/>
      <color theme="9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thick">
        <color theme="9" tint="-0.249946592608417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3" fontId="3" fillId="0" borderId="0" applyFont="0" applyFill="0" applyBorder="0" applyProtection="0">
      <alignment horizontal="right"/>
    </xf>
    <xf numFmtId="166" fontId="3" fillId="0" borderId="0" applyFont="0" applyFill="0" applyBorder="0" applyProtection="0">
      <alignment horizontal="right"/>
    </xf>
    <xf numFmtId="164" fontId="5" fillId="2" borderId="2">
      <alignment horizontal="right"/>
    </xf>
    <xf numFmtId="10" fontId="3" fillId="0" borderId="0" applyFont="0" applyFill="0" applyBorder="0" applyProtection="0">
      <alignment horizontal="right"/>
    </xf>
    <xf numFmtId="0" fontId="4" fillId="0" borderId="4">
      <alignment horizontal="right" vertical="center" wrapText="1"/>
    </xf>
    <xf numFmtId="0" fontId="5" fillId="0" borderId="0"/>
    <xf numFmtId="0" fontId="3" fillId="0" borderId="1" applyNumberFormat="0" applyFont="0" applyAlignment="0" applyProtection="0"/>
    <xf numFmtId="165" fontId="2" fillId="2" borderId="3">
      <alignment horizontal="right"/>
    </xf>
    <xf numFmtId="0" fontId="6" fillId="0" borderId="5" applyNumberFormat="0" applyFill="0" applyAlignment="0" applyProtection="0"/>
    <xf numFmtId="0" fontId="7" fillId="3" borderId="6" applyNumberFormat="0" applyAlignment="0" applyProtection="0"/>
  </cellStyleXfs>
  <cellXfs count="33">
    <xf numFmtId="0" fontId="0" fillId="0" borderId="0" xfId="0"/>
    <xf numFmtId="0" fontId="0" fillId="0" borderId="0" xfId="0" applyProtection="1"/>
    <xf numFmtId="0" fontId="0" fillId="0" borderId="0" xfId="0" applyNumberFormat="1" applyProtection="1"/>
    <xf numFmtId="0" fontId="6" fillId="0" borderId="5" xfId="9" applyProtection="1"/>
    <xf numFmtId="0" fontId="6" fillId="0" borderId="5" xfId="9"/>
    <xf numFmtId="0" fontId="8" fillId="0" borderId="0" xfId="6" applyFont="1" applyProtection="1"/>
    <xf numFmtId="167" fontId="0" fillId="0" borderId="0" xfId="0" applyNumberFormat="1"/>
    <xf numFmtId="0" fontId="0" fillId="0" borderId="0" xfId="0" applyAlignment="1" applyProtection="1">
      <alignment horizontal="right"/>
    </xf>
    <xf numFmtId="0" fontId="0" fillId="0" borderId="0" xfId="0" applyFill="1" applyBorder="1" applyProtection="1"/>
    <xf numFmtId="165" fontId="2" fillId="2" borderId="3" xfId="8" applyAlignment="1" applyProtection="1">
      <alignment horizontal="center"/>
    </xf>
    <xf numFmtId="168" fontId="0" fillId="0" borderId="0" xfId="0" applyNumberFormat="1" applyProtection="1"/>
    <xf numFmtId="167" fontId="0" fillId="0" borderId="1" xfId="7" applyNumberFormat="1" applyFont="1" applyAlignment="1" applyProtection="1">
      <alignment horizontal="center"/>
      <protection locked="0"/>
    </xf>
    <xf numFmtId="167" fontId="2" fillId="3" borderId="6" xfId="10" applyNumberFormat="1" applyFont="1" applyAlignment="1" applyProtection="1">
      <alignment horizontal="center"/>
    </xf>
    <xf numFmtId="0" fontId="6" fillId="0" borderId="5" xfId="9" applyFont="1" applyBorder="1"/>
    <xf numFmtId="0" fontId="12" fillId="0" borderId="0" xfId="6" applyFont="1" applyProtection="1"/>
    <xf numFmtId="165" fontId="13" fillId="2" borderId="3" xfId="8" applyFont="1" applyAlignment="1" applyProtection="1">
      <alignment horizontal="center"/>
    </xf>
    <xf numFmtId="0" fontId="12" fillId="0" borderId="0" xfId="6" applyFont="1" applyAlignment="1" applyProtection="1">
      <alignment wrapText="1"/>
    </xf>
    <xf numFmtId="0" fontId="9" fillId="0" borderId="4" xfId="5" applyFont="1" applyAlignment="1">
      <alignment horizontal="right" vertical="center" wrapText="1"/>
    </xf>
    <xf numFmtId="0" fontId="4" fillId="0" borderId="4" xfId="5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Protection="1"/>
    <xf numFmtId="0" fontId="10" fillId="0" borderId="8" xfId="0" applyFont="1" applyBorder="1" applyAlignment="1">
      <alignment vertical="center"/>
    </xf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11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11" xfId="0" applyBorder="1" applyProtection="1"/>
    <xf numFmtId="0" fontId="0" fillId="0" borderId="0" xfId="0" applyBorder="1"/>
    <xf numFmtId="0" fontId="10" fillId="0" borderId="0" xfId="0" applyFont="1" applyBorder="1" applyAlignment="1">
      <alignment vertical="center"/>
    </xf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</cellXfs>
  <cellStyles count="11">
    <cellStyle name="Calculation" xfId="10" builtinId="22"/>
    <cellStyle name="Comma" xfId="1" builtinId="3" customBuiltin="1"/>
    <cellStyle name="Currency" xfId="2" builtinId="4" customBuiltin="1"/>
    <cellStyle name="Currency [0]" xfId="3" builtinId="7" customBuiltin="1"/>
    <cellStyle name="Heading 1" xfId="6" builtinId="16" customBuiltin="1"/>
    <cellStyle name="Heading 3" xfId="9" builtinId="18"/>
    <cellStyle name="Input" xfId="7" builtinId="20" customBuiltin="1"/>
    <cellStyle name="Normal" xfId="0" builtinId="0" customBuiltin="1"/>
    <cellStyle name="Percent" xfId="4" builtinId="5" customBuiltin="1"/>
    <cellStyle name="Title" xfId="5" builtinId="15" customBuiltin="1"/>
    <cellStyle name="Total" xfId="8" builtinId="25" customBuiltin="1"/>
  </cellStyles>
  <dxfs count="6">
    <dxf>
      <numFmt numFmtId="167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1" hidden="0"/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 style="thin">
          <color theme="0" tint="-0.24994659260841701"/>
        </right>
        <top/>
        <bottom/>
        <vertical/>
        <horizontal/>
      </border>
    </dxf>
    <dxf>
      <font>
        <b/>
        <i val="0"/>
      </font>
      <border>
        <left/>
        <right/>
        <vertical/>
        <horizontal/>
      </border>
    </dxf>
    <dxf>
      <font>
        <b val="0"/>
        <i val="0"/>
      </font>
      <border>
        <left style="thin">
          <color theme="0" tint="-0.24994659260841701"/>
        </left>
        <right style="thin">
          <color theme="0" tint="-0.24994659260841701"/>
        </right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Loan Details" defaultPivotStyle="PivotStyleLight16">
    <tableStyle name="Loan Details" pivot="0" count="4">
      <tableStyleElement type="wholeTable" dxfId="5"/>
      <tableStyleElement type="headerRow" dxfId="4"/>
      <tableStyleElement type="firstColumn" dxfId="3"/>
      <tableStyleElement type="firstHeaderCell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5A5AA"/>
      <rgbColor rgb="0000FF00"/>
      <rgbColor rgb="000000FF"/>
      <rgbColor rgb="00FFFF00"/>
      <rgbColor rgb="00EAEAEA"/>
      <rgbColor rgb="0000FFFF"/>
      <rgbColor rgb="00FF99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87630</xdr:rowOff>
    </xdr:from>
    <xdr:to>
      <xdr:col>5</xdr:col>
      <xdr:colOff>257175</xdr:colOff>
      <xdr:row>18</xdr:row>
      <xdr:rowOff>276225</xdr:rowOff>
    </xdr:to>
    <xdr:sp macro="" textlink="">
      <xdr:nvSpPr>
        <xdr:cNvPr id="1032" name="Rectangle 8" descr="Boundary box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289560" y="87630"/>
          <a:ext cx="6082665" cy="5198745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  <a:miter lim="800000"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7</xdr:col>
      <xdr:colOff>678655</xdr:colOff>
      <xdr:row>12</xdr:row>
      <xdr:rowOff>154782</xdr:rowOff>
    </xdr:from>
    <xdr:to>
      <xdr:col>22</xdr:col>
      <xdr:colOff>395287</xdr:colOff>
      <xdr:row>31</xdr:row>
      <xdr:rowOff>149077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B4E9CE-0617-48A1-86FC-5EF57638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9593" y="3917157"/>
          <a:ext cx="10058400" cy="4090045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Gross_Pay_Dummy" displayName="Gross_Pay_Dummy" ref="B2:C3" totalsRowShown="0">
  <autoFilter ref="B2:C3">
    <filterColumn colId="0" hiddenButton="1"/>
    <filterColumn colId="1" hiddenButton="1"/>
  </autoFilter>
  <tableColumns count="2">
    <tableColumn id="1" name="Salary" dataDxfId="1"/>
    <tableColumn id="2" name="Values" dataDxfId="0" dataCellStyle="Input"/>
  </tableColumns>
  <tableStyleInfo name="Loan Details" showFirstColumn="1" showLastColumn="0" showRowStripes="1" showColumnStripes="0"/>
  <extLst>
    <ext xmlns:x14="http://schemas.microsoft.com/office/spreadsheetml/2009/9/main" uri="{504A1905-F514-4f6f-8877-14C23A59335A}">
      <x14:table altTextSummary="Loan details and their corresponding values are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autoPageBreaks="0" fitToPage="1"/>
  </sheetPr>
  <dimension ref="B1:W33"/>
  <sheetViews>
    <sheetView showGridLines="0" tabSelected="1" zoomScale="80" zoomScaleNormal="80" workbookViewId="0">
      <selection activeCell="I36" sqref="I36"/>
    </sheetView>
  </sheetViews>
  <sheetFormatPr defaultColWidth="9" defaultRowHeight="15" customHeight="1" x14ac:dyDescent="0.2"/>
  <cols>
    <col min="1" max="1" width="4.625" style="1" customWidth="1"/>
    <col min="2" max="2" width="36.375" style="1" customWidth="1"/>
    <col min="3" max="3" width="21.625" style="1" customWidth="1"/>
    <col min="4" max="4" width="4.625" style="1" customWidth="1"/>
    <col min="5" max="5" width="13" style="1" customWidth="1"/>
    <col min="6" max="7" width="9" style="1"/>
    <col min="8" max="8" width="3" style="1" customWidth="1"/>
    <col min="9" max="16384" width="9" style="1"/>
  </cols>
  <sheetData>
    <row r="1" spans="2:23" ht="99.75" customHeight="1" thickBot="1" x14ac:dyDescent="0.25">
      <c r="B1" s="17" t="s">
        <v>0</v>
      </c>
      <c r="C1" s="18"/>
      <c r="D1" s="19"/>
      <c r="E1" s="19"/>
    </row>
    <row r="2" spans="2:23" ht="30" customHeight="1" thickTop="1" thickBot="1" x14ac:dyDescent="0.3">
      <c r="B2" s="4" t="s">
        <v>1</v>
      </c>
      <c r="C2" s="4" t="s">
        <v>2</v>
      </c>
      <c r="H2" s="20"/>
      <c r="I2" s="21" t="s">
        <v>15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3"/>
    </row>
    <row r="3" spans="2:23" ht="15" customHeight="1" x14ac:dyDescent="0.2">
      <c r="B3" s="1" t="s">
        <v>11</v>
      </c>
      <c r="C3" s="11">
        <v>0</v>
      </c>
      <c r="H3" s="24"/>
      <c r="I3" s="25" t="s">
        <v>23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7"/>
    </row>
    <row r="4" spans="2:23" ht="15" customHeight="1" x14ac:dyDescent="0.2">
      <c r="B4" s="1" t="s">
        <v>3</v>
      </c>
      <c r="C4" s="11">
        <v>0</v>
      </c>
      <c r="H4" s="24"/>
      <c r="I4" s="25" t="s">
        <v>16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</row>
    <row r="5" spans="2:23" ht="15" customHeight="1" x14ac:dyDescent="0.25">
      <c r="B5" s="1" t="s">
        <v>12</v>
      </c>
      <c r="C5" s="12">
        <f>Gross_Pay_Dummy[Values]*0.0139</f>
        <v>0</v>
      </c>
      <c r="H5" s="24"/>
      <c r="I5" s="28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2:23" ht="32.25" thickBot="1" x14ac:dyDescent="0.3">
      <c r="B6" s="16" t="s">
        <v>25</v>
      </c>
      <c r="C6" s="15">
        <f>Net_Pay</f>
        <v>0</v>
      </c>
      <c r="H6" s="24"/>
      <c r="I6" s="25" t="s">
        <v>17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15" customHeight="1" thickTop="1" x14ac:dyDescent="0.2">
      <c r="H7" s="24"/>
      <c r="I7" s="25" t="s">
        <v>18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</row>
    <row r="8" spans="2:23" ht="15" customHeight="1" thickBot="1" x14ac:dyDescent="0.3">
      <c r="B8" s="3" t="s">
        <v>4</v>
      </c>
      <c r="C8" s="13" t="s">
        <v>5</v>
      </c>
      <c r="E8" s="13" t="s">
        <v>24</v>
      </c>
      <c r="H8" s="24"/>
      <c r="I8" s="28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7"/>
    </row>
    <row r="9" spans="2:23" ht="15" customHeight="1" thickBot="1" x14ac:dyDescent="0.3">
      <c r="B9" s="8" t="s">
        <v>13</v>
      </c>
      <c r="C9" s="11">
        <v>0</v>
      </c>
      <c r="E9" s="9">
        <f>MIN(Max_PNE,Child_Support)</f>
        <v>0</v>
      </c>
      <c r="H9" s="24"/>
      <c r="I9" s="25" t="s">
        <v>19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7"/>
    </row>
    <row r="10" spans="2:23" ht="15" customHeight="1" thickTop="1" thickBot="1" x14ac:dyDescent="0.3">
      <c r="B10" s="8" t="s">
        <v>6</v>
      </c>
      <c r="C10" s="11">
        <v>0</v>
      </c>
      <c r="E10" s="9">
        <f>IF((Max_PNE-Child_Support_this_pay)&gt;Ded_1,Ded_1,(Max_PNE-Child_Support_this_pay))</f>
        <v>0</v>
      </c>
      <c r="H10" s="24"/>
      <c r="I10" s="25" t="s">
        <v>20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</row>
    <row r="11" spans="2:23" ht="15" customHeight="1" thickTop="1" thickBot="1" x14ac:dyDescent="0.3">
      <c r="B11" s="8" t="s">
        <v>7</v>
      </c>
      <c r="C11" s="11">
        <v>0</v>
      </c>
      <c r="E11" s="9">
        <f>IF((Max_PNE-Child_Support_this_pay-Ded_1_this_pay)&gt;Ded_2,Ded_2,(Max_PNE-Child_Support_this_pay-Ded_1_this_pay))</f>
        <v>0</v>
      </c>
      <c r="H11" s="24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7"/>
    </row>
    <row r="12" spans="2:23" ht="15" customHeight="1" thickTop="1" thickBot="1" x14ac:dyDescent="0.3">
      <c r="B12" s="8" t="s">
        <v>8</v>
      </c>
      <c r="C12" s="11">
        <v>0</v>
      </c>
      <c r="E12" s="9">
        <f>IF((Max_PNE-Child_Support_this_pay-Ded_1_this_pay-Ded_2_this_pay)&gt;Ded_3,Ded_3,(Max_PNE-Child_Support_this_pay-Ded_1_this_pay-Ded_2_this_pay))</f>
        <v>0</v>
      </c>
      <c r="H12" s="24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</row>
    <row r="13" spans="2:23" ht="15" customHeight="1" thickTop="1" thickBot="1" x14ac:dyDescent="0.3">
      <c r="B13" s="8" t="s">
        <v>9</v>
      </c>
      <c r="C13" s="11">
        <v>0</v>
      </c>
      <c r="E13" s="9">
        <f>IF((Max_PNE-Child_Support_this_pay-Ded_1_this_pay-Ded_2_this_pay-Ded_3_this_pay)&gt;Ded_4,Ded_4,(Max_PNE-Child_Support_this_pay-Ded_1_this_pay-Ded_2_this_pay-Ded_3_this_pay))</f>
        <v>0</v>
      </c>
      <c r="H13" s="24"/>
      <c r="I13" s="29" t="s">
        <v>21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</row>
    <row r="14" spans="2:23" ht="15" customHeight="1" thickTop="1" thickBot="1" x14ac:dyDescent="0.3">
      <c r="B14" s="8" t="s">
        <v>10</v>
      </c>
      <c r="C14" s="11">
        <v>0</v>
      </c>
      <c r="E14" s="9">
        <f>IF((Max_PNE-Child_Support_this_pay-Ded_1_this_pay-Ded_2_this_pay-Ded_3_this_pay-Ded_4_this_pay)&gt;Ded_5,Ded_5,(Max_PNE-Child_Support_this_pay-Ded_1_this_pay-Ded_2_this_pay-Ded_3_this_pay-Ded_4_this_pay))</f>
        <v>0</v>
      </c>
      <c r="H14" s="24"/>
      <c r="I14" s="25" t="s">
        <v>27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</row>
    <row r="15" spans="2:23" ht="15" customHeight="1" thickTop="1" x14ac:dyDescent="0.2">
      <c r="B15"/>
      <c r="C15" s="6"/>
      <c r="H15" s="24"/>
      <c r="I15" s="25" t="s">
        <v>28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</row>
    <row r="16" spans="2:23" ht="15" customHeight="1" thickBot="1" x14ac:dyDescent="0.3">
      <c r="B16" s="14" t="s">
        <v>26</v>
      </c>
      <c r="C16" s="15">
        <f>PNE</f>
        <v>0</v>
      </c>
      <c r="H16" s="24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</row>
    <row r="17" spans="2:23" ht="18.75" customHeight="1" thickTop="1" thickBot="1" x14ac:dyDescent="0.3">
      <c r="B17" s="5" t="s">
        <v>14</v>
      </c>
      <c r="C17" s="9">
        <f>IF(C9&gt;Max_PNE,Max_PNE,C9)</f>
        <v>0</v>
      </c>
      <c r="H17" s="24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2:23" ht="18.75" customHeight="1" thickTop="1" thickBot="1" x14ac:dyDescent="0.3">
      <c r="B18" s="5" t="s">
        <v>22</v>
      </c>
      <c r="C18" s="9">
        <f>_xlfn.IFS(C17=Max_PNE,0,(Max_PNE-Child_Support)&lt;Sum_Ded,Max_PNE-Child_Support,(Max_PNE-Child_Support)&gt;=Sum_Ded,Sum_Ded)</f>
        <v>0</v>
      </c>
      <c r="E18" s="10"/>
      <c r="H18" s="24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</row>
    <row r="19" spans="2:23" ht="45" customHeight="1" thickTop="1" x14ac:dyDescent="0.2">
      <c r="D19" s="2"/>
      <c r="E19" s="7"/>
      <c r="H19" s="2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7"/>
    </row>
    <row r="20" spans="2:23" ht="15" customHeight="1" x14ac:dyDescent="0.2">
      <c r="E20" s="7"/>
      <c r="H20" s="24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</row>
    <row r="21" spans="2:23" ht="15" customHeight="1" x14ac:dyDescent="0.2">
      <c r="E21" s="7"/>
      <c r="H21" s="2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7"/>
    </row>
    <row r="22" spans="2:23" ht="15" customHeight="1" x14ac:dyDescent="0.2">
      <c r="E22" s="7"/>
      <c r="H22" s="2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</row>
    <row r="23" spans="2:23" ht="15" customHeight="1" x14ac:dyDescent="0.2">
      <c r="H23" s="24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</row>
    <row r="24" spans="2:23" ht="15" customHeight="1" x14ac:dyDescent="0.2">
      <c r="H24" s="24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</row>
    <row r="25" spans="2:23" ht="15" customHeight="1" x14ac:dyDescent="0.2">
      <c r="H25" s="24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</row>
    <row r="26" spans="2:23" ht="15" customHeight="1" x14ac:dyDescent="0.2">
      <c r="H26" s="24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</row>
    <row r="27" spans="2:23" ht="15" customHeight="1" x14ac:dyDescent="0.2">
      <c r="H27" s="2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7"/>
    </row>
    <row r="28" spans="2:23" ht="15" customHeight="1" x14ac:dyDescent="0.2">
      <c r="H28" s="24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</row>
    <row r="29" spans="2:23" ht="15" customHeight="1" x14ac:dyDescent="0.2">
      <c r="H29" s="2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7"/>
    </row>
    <row r="30" spans="2:23" ht="15" customHeight="1" x14ac:dyDescent="0.2">
      <c r="H30" s="24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7"/>
    </row>
    <row r="31" spans="2:23" ht="15" customHeight="1" x14ac:dyDescent="0.2">
      <c r="H31" s="2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7"/>
    </row>
    <row r="32" spans="2:23" ht="15" customHeight="1" x14ac:dyDescent="0.2">
      <c r="H32" s="2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7"/>
    </row>
    <row r="33" spans="8:23" ht="15" customHeight="1" x14ac:dyDescent="0.2"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2"/>
    </row>
  </sheetData>
  <sheetProtection algorithmName="SHA-512" hashValue="2NAoN5Dpf8r1qtI+22MiU0G/tgKbDjJvZjPYFd4penrS01QK3guV9HGfKSoBD69fdsCzVKnSW9JBTngPKHXMJQ==" saltValue="OJg4DGqTKhwrU1wdHMAwwA==" spinCount="100000" sheet="1" formatCells="0" formatColumns="0" formatRows="0" insertColumns="0" insertRows="0" insertHyperlinks="0" deleteColumns="0" deleteRows="0" sort="0" autoFilter="0" pivotTables="0"/>
  <mergeCells count="1">
    <mergeCell ref="B1:E1"/>
  </mergeCells>
  <phoneticPr fontId="1" type="noConversion"/>
  <dataValidations xWindow="489" yWindow="596" count="10">
    <dataValidation allowBlank="1" showInputMessage="1" showErrorMessage="1" prompt="Create a Vehicle Payment Calculator in this workbook. Enter Loan Details to automatically calculate Monthly payment in cell C9 and Total cost in cell C10" sqref="A1"/>
    <dataValidation allowBlank="1" showErrorMessage="1" sqref="B1:E1"/>
    <dataValidation allowBlank="1" showInputMessage="1" showErrorMessage="1" prompt="Deductions that apply the Protected Net Earnings." sqref="B8"/>
    <dataValidation allowBlank="1" showInputMessage="1" showErrorMessage="1" prompt="Fill in Gross pay" sqref="C3"/>
    <dataValidation allowBlank="1" showInputMessage="1" showErrorMessage="1" prompt="Fill in PAYE calculated for that gross pay" sqref="C4"/>
    <dataValidation allowBlank="1" showInputMessage="1" showErrorMessage="1" prompt="Fill in Child Support" sqref="C9"/>
    <dataValidation allowBlank="1" showInputMessage="1" showErrorMessage="1" prompt="Fill in Deduction 1" sqref="C10"/>
    <dataValidation allowBlank="1" showInputMessage="1" showErrorMessage="1" prompt="Fill in Deduction 2" sqref="C11"/>
    <dataValidation allowBlank="1" showInputMessage="1" showErrorMessage="1" prompt="Fill in Deduction 3" sqref="C12"/>
    <dataValidation allowBlank="1" showInputMessage="1" showErrorMessage="1" prompt="Fill in Deduction 4" sqref="C13:C14"/>
  </dataValidations>
  <printOptions horizontalCentered="1"/>
  <pageMargins left="0.75" right="0.75" top="1" bottom="1" header="0.5" footer="0.5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Protected Net Earnings Calc</vt:lpstr>
      <vt:lpstr>ACC</vt:lpstr>
      <vt:lpstr>Child_Support</vt:lpstr>
      <vt:lpstr>Child_Support_this_pay</vt:lpstr>
      <vt:lpstr>Ded_1</vt:lpstr>
      <vt:lpstr>Ded_1_this_pay</vt:lpstr>
      <vt:lpstr>Ded_2</vt:lpstr>
      <vt:lpstr>Ded_2_this_pay</vt:lpstr>
      <vt:lpstr>Ded_3</vt:lpstr>
      <vt:lpstr>Ded_3_this_pay</vt:lpstr>
      <vt:lpstr>Ded_4</vt:lpstr>
      <vt:lpstr>Ded_4_this_pay</vt:lpstr>
      <vt:lpstr>Ded_5</vt:lpstr>
      <vt:lpstr>Ded_5_this_pay</vt:lpstr>
      <vt:lpstr>Gross_Pay</vt:lpstr>
      <vt:lpstr>PAYE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Yu</dc:creator>
  <cp:keywords/>
  <dc:description/>
  <cp:lastModifiedBy>Taelor Richards</cp:lastModifiedBy>
  <cp:revision/>
  <dcterms:created xsi:type="dcterms:W3CDTF">2017-08-12T11:54:37Z</dcterms:created>
  <dcterms:modified xsi:type="dcterms:W3CDTF">2018-03-15T22:55:00Z</dcterms:modified>
  <cp:category/>
  <cp:contentStatus/>
</cp:coreProperties>
</file>